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r4\Resources\Tricks\docs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V8" i="1"/>
  <c r="V9" i="1"/>
  <c r="V10" i="1"/>
  <c r="V6" i="1"/>
  <c r="L7" i="1" l="1"/>
  <c r="L8" i="1"/>
  <c r="L9" i="1"/>
  <c r="L10" i="1"/>
  <c r="L6" i="1"/>
  <c r="R10" i="1"/>
  <c r="R9" i="1"/>
  <c r="R8" i="1"/>
  <c r="R7" i="1"/>
  <c r="R6" i="1"/>
  <c r="Y8" i="1" l="1"/>
  <c r="Y9" i="1"/>
  <c r="Y10" i="1"/>
  <c r="Y7" i="1"/>
  <c r="Y6" i="1"/>
  <c r="H10" i="1"/>
  <c r="K10" i="1" s="1"/>
  <c r="U10" i="1" s="1"/>
  <c r="D10" i="1"/>
  <c r="N10" i="1" s="1"/>
  <c r="O10" i="1" s="1"/>
  <c r="D9" i="1" l="1"/>
  <c r="N9" i="1" s="1"/>
  <c r="O9" i="1" s="1"/>
  <c r="H9" i="1"/>
  <c r="K9" i="1" s="1"/>
  <c r="U9" i="1" s="1"/>
  <c r="H8" i="1"/>
  <c r="K8" i="1" s="1"/>
  <c r="U8" i="1" s="1"/>
  <c r="D8" i="1"/>
  <c r="N8" i="1" s="1"/>
  <c r="O8" i="1" s="1"/>
  <c r="H7" i="1"/>
  <c r="K7" i="1" s="1"/>
  <c r="U7" i="1" s="1"/>
  <c r="D7" i="1"/>
  <c r="N7" i="1" s="1"/>
  <c r="O7" i="1" s="1"/>
  <c r="H6" i="1" l="1"/>
  <c r="K6" i="1" s="1"/>
  <c r="U6" i="1" s="1"/>
  <c r="D6" i="1"/>
  <c r="N6" i="1" s="1"/>
  <c r="O6" i="1" s="1"/>
</calcChain>
</file>

<file path=xl/sharedStrings.xml><?xml version="1.0" encoding="utf-8"?>
<sst xmlns="http://schemas.openxmlformats.org/spreadsheetml/2006/main" count="48" uniqueCount="39">
  <si>
    <t>GPA</t>
  </si>
  <si>
    <t>TS/mix</t>
  </si>
  <si>
    <t>leftover</t>
  </si>
  <si>
    <t>Sq feet</t>
  </si>
  <si>
    <t>Acres</t>
  </si>
  <si>
    <t>Plot size</t>
  </si>
  <si>
    <t>Mix size (ml)</t>
  </si>
  <si>
    <t>TS/acre</t>
  </si>
  <si>
    <t xml:space="preserve">Mix covers </t>
  </si>
  <si>
    <t>this acre fraction</t>
  </si>
  <si>
    <t>applied in plot</t>
  </si>
  <si>
    <t>Mix (ml)</t>
  </si>
  <si>
    <t xml:space="preserve">Mix calculation worksheet to help decide on a GPA and mix size </t>
  </si>
  <si>
    <t>Highlighted cells are formulas</t>
  </si>
  <si>
    <t>Garden beet</t>
  </si>
  <si>
    <t># apps</t>
  </si>
  <si>
    <t>Total TS</t>
  </si>
  <si>
    <t>Carrot</t>
  </si>
  <si>
    <t>Crop</t>
  </si>
  <si>
    <t>Chemical</t>
  </si>
  <si>
    <t>flonicamid</t>
  </si>
  <si>
    <t>Onion</t>
  </si>
  <si>
    <t>flutolanil</t>
  </si>
  <si>
    <t>XDE-659</t>
  </si>
  <si>
    <t xml:space="preserve">Use </t>
  </si>
  <si>
    <t>60-80</t>
  </si>
  <si>
    <t>10-30</t>
  </si>
  <si>
    <t>ml</t>
  </si>
  <si>
    <t>g</t>
  </si>
  <si>
    <t>20-60</t>
  </si>
  <si>
    <t>Lima bean</t>
  </si>
  <si>
    <t>Emamectin</t>
  </si>
  <si>
    <t>10-50</t>
  </si>
  <si>
    <t>Protocol</t>
  </si>
  <si>
    <t>Adjuvant</t>
  </si>
  <si>
    <t>%</t>
  </si>
  <si>
    <t>Amount</t>
  </si>
  <si>
    <t>requested</t>
  </si>
  <si>
    <t>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</si>
</sst>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quotePrefix="1" applyNumberFormat="1" applyFill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2" fontId="0" fillId="2" borderId="0" xfId="0" applyNumberFormat="1" applyFill="1"/>
    <xf numFmtId="10" fontId="0" fillId="0" borderId="0" xfId="1" applyNumberFormat="1" applyFont="1"/>
    <xf numFmtId="2" fontId="0" fillId="2" borderId="0" xfId="0" applyNumberForma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workbookViewId="0">
      <selection activeCell="N6" sqref="N6"/>
    </sheetView>
  </sheetViews>
  <sheetFormatPr defaultRowHeight="15" x14ac:dyDescent="0.25"/>
  <cols>
    <col min="1" max="1" width="12.5703125" customWidth="1"/>
    <col min="2" max="2" width="12.85546875" bestFit="1" customWidth="1"/>
    <col min="3" max="3" width="7.28515625" bestFit="1" customWidth="1"/>
    <col min="5" max="5" width="11.5703125" style="5" bestFit="1" customWidth="1"/>
    <col min="7" max="7" width="12.28515625" bestFit="1" customWidth="1"/>
    <col min="8" max="8" width="15.85546875" style="1" bestFit="1" customWidth="1"/>
    <col min="9" max="9" width="7.5703125" style="1" bestFit="1" customWidth="1"/>
    <col min="10" max="10" width="3.28515625" style="14" bestFit="1" customWidth="1"/>
    <col min="11" max="11" width="7.140625" style="1" bestFit="1" customWidth="1"/>
    <col min="12" max="12" width="3.28515625" style="1" bestFit="1" customWidth="1"/>
    <col min="13" max="13" width="2.5703125" customWidth="1"/>
    <col min="14" max="14" width="14.28515625" style="1" bestFit="1" customWidth="1"/>
    <col min="15" max="15" width="8.42578125" style="1" bestFit="1" customWidth="1"/>
    <col min="16" max="16" width="2.7109375" customWidth="1"/>
    <col min="17" max="17" width="6.140625" bestFit="1" customWidth="1"/>
    <col min="18" max="18" width="5" bestFit="1" customWidth="1"/>
    <col min="19" max="19" width="2.5703125" customWidth="1"/>
    <col min="20" max="20" width="6.5703125" style="1" bestFit="1" customWidth="1"/>
    <col min="21" max="21" width="7.85546875" bestFit="1" customWidth="1"/>
    <col min="22" max="22" width="3.28515625" bestFit="1" customWidth="1"/>
    <col min="23" max="23" width="2.85546875" customWidth="1"/>
    <col min="24" max="24" width="5.85546875" style="1" customWidth="1"/>
    <col min="25" max="25" width="5.85546875" customWidth="1"/>
  </cols>
  <sheetData>
    <row r="1" spans="1:25" ht="18.75" x14ac:dyDescent="0.3">
      <c r="A1" s="2" t="s">
        <v>12</v>
      </c>
    </row>
    <row r="2" spans="1:25" x14ac:dyDescent="0.25">
      <c r="A2" t="s">
        <v>13</v>
      </c>
    </row>
    <row r="4" spans="1:25" x14ac:dyDescent="0.25">
      <c r="C4" s="19" t="s">
        <v>5</v>
      </c>
      <c r="D4" s="19"/>
      <c r="E4" s="10" t="s">
        <v>33</v>
      </c>
      <c r="F4" s="1" t="s">
        <v>24</v>
      </c>
      <c r="H4" s="1" t="s">
        <v>8</v>
      </c>
      <c r="N4" s="1" t="s">
        <v>11</v>
      </c>
      <c r="O4" s="1" t="s">
        <v>11</v>
      </c>
      <c r="Q4" s="20" t="s">
        <v>34</v>
      </c>
      <c r="R4" s="20"/>
      <c r="U4" t="s">
        <v>16</v>
      </c>
      <c r="X4" s="20" t="s">
        <v>36</v>
      </c>
      <c r="Y4" s="20"/>
    </row>
    <row r="5" spans="1:25" s="5" customFormat="1" x14ac:dyDescent="0.25">
      <c r="A5" s="4" t="s">
        <v>18</v>
      </c>
      <c r="B5" s="4" t="s">
        <v>19</v>
      </c>
      <c r="C5" s="3" t="s">
        <v>3</v>
      </c>
      <c r="D5" s="3" t="s">
        <v>4</v>
      </c>
      <c r="E5" s="3" t="s">
        <v>0</v>
      </c>
      <c r="F5" s="3" t="s">
        <v>0</v>
      </c>
      <c r="G5" s="4" t="s">
        <v>6</v>
      </c>
      <c r="H5" s="3" t="s">
        <v>9</v>
      </c>
      <c r="I5" s="3" t="s">
        <v>7</v>
      </c>
      <c r="J5" s="15"/>
      <c r="K5" s="3" t="s">
        <v>1</v>
      </c>
      <c r="L5" s="3"/>
      <c r="M5" s="4"/>
      <c r="N5" s="3" t="s">
        <v>10</v>
      </c>
      <c r="O5" s="3" t="s">
        <v>2</v>
      </c>
      <c r="P5" s="4"/>
      <c r="Q5" s="4" t="s">
        <v>35</v>
      </c>
      <c r="R5" s="4" t="s">
        <v>27</v>
      </c>
      <c r="S5" s="4"/>
      <c r="T5" s="9" t="s">
        <v>15</v>
      </c>
      <c r="U5" s="13" t="s">
        <v>38</v>
      </c>
      <c r="V5" s="13"/>
      <c r="W5" s="4"/>
      <c r="X5" s="21" t="s">
        <v>37</v>
      </c>
      <c r="Y5" s="21"/>
    </row>
    <row r="6" spans="1:25" x14ac:dyDescent="0.25">
      <c r="A6" t="s">
        <v>14</v>
      </c>
      <c r="B6" t="s">
        <v>22</v>
      </c>
      <c r="C6" s="1">
        <v>900</v>
      </c>
      <c r="D6" s="7">
        <f t="shared" ref="D6:D9" si="0">C6/43560</f>
        <v>2.0661157024793389E-2</v>
      </c>
      <c r="E6" s="12" t="s">
        <v>29</v>
      </c>
      <c r="F6" s="1">
        <v>30</v>
      </c>
      <c r="G6" s="1">
        <v>3000</v>
      </c>
      <c r="H6" s="7">
        <f>G6/(F6*3785)</f>
        <v>2.6420079260237782E-2</v>
      </c>
      <c r="I6" s="1">
        <v>956</v>
      </c>
      <c r="J6" s="14" t="s">
        <v>27</v>
      </c>
      <c r="K6" s="8">
        <f t="shared" ref="K6:K9" si="1">I6*H6</f>
        <v>25.257595772787319</v>
      </c>
      <c r="L6" s="18" t="str">
        <f>J6</f>
        <v>ml</v>
      </c>
      <c r="N6" s="8">
        <f>D6*F6*3785</f>
        <v>2346.0743801652893</v>
      </c>
      <c r="O6" s="8">
        <f>G6-N6</f>
        <v>653.92561983471069</v>
      </c>
      <c r="Q6" s="17">
        <v>2.5000000000000001E-3</v>
      </c>
      <c r="R6" s="6">
        <f>Q6*G6</f>
        <v>7.5</v>
      </c>
      <c r="T6" s="1">
        <v>2</v>
      </c>
      <c r="U6" s="16">
        <f t="shared" ref="U6:U9" si="2">K6*T6</f>
        <v>50.515191545574638</v>
      </c>
      <c r="V6" s="16" t="str">
        <f>J6</f>
        <v>ml</v>
      </c>
      <c r="X6" s="1">
        <v>200</v>
      </c>
      <c r="Y6" t="str">
        <f>J6</f>
        <v>ml</v>
      </c>
    </row>
    <row r="7" spans="1:25" x14ac:dyDescent="0.25">
      <c r="A7" t="s">
        <v>17</v>
      </c>
      <c r="B7" t="s">
        <v>22</v>
      </c>
      <c r="C7" s="1">
        <v>900</v>
      </c>
      <c r="D7" s="7">
        <f t="shared" si="0"/>
        <v>2.0661157024793389E-2</v>
      </c>
      <c r="E7" s="12" t="s">
        <v>29</v>
      </c>
      <c r="F7" s="1">
        <v>30</v>
      </c>
      <c r="G7" s="1">
        <v>3000</v>
      </c>
      <c r="H7" s="7">
        <f>G7/(F7*3785)</f>
        <v>2.6420079260237782E-2</v>
      </c>
      <c r="I7" s="1">
        <v>956</v>
      </c>
      <c r="J7" s="14" t="s">
        <v>27</v>
      </c>
      <c r="K7" s="8">
        <f t="shared" si="1"/>
        <v>25.257595772787319</v>
      </c>
      <c r="L7" s="18" t="str">
        <f t="shared" ref="L7:L10" si="3">J7</f>
        <v>ml</v>
      </c>
      <c r="N7" s="8">
        <f>D7*F7*3785</f>
        <v>2346.0743801652893</v>
      </c>
      <c r="O7" s="8">
        <f>G7-N7</f>
        <v>653.92561983471069</v>
      </c>
      <c r="Q7" s="17">
        <v>2.5000000000000001E-3</v>
      </c>
      <c r="R7" s="6">
        <f>Q7*G7</f>
        <v>7.5</v>
      </c>
      <c r="T7" s="1">
        <v>2</v>
      </c>
      <c r="U7" s="16">
        <f t="shared" si="2"/>
        <v>50.515191545574638</v>
      </c>
      <c r="V7" s="16" t="str">
        <f t="shared" ref="V7:V10" si="4">J7</f>
        <v>ml</v>
      </c>
      <c r="X7" s="1">
        <v>200</v>
      </c>
      <c r="Y7" t="str">
        <f>J7</f>
        <v>ml</v>
      </c>
    </row>
    <row r="8" spans="1:25" x14ac:dyDescent="0.25">
      <c r="A8" t="s">
        <v>21</v>
      </c>
      <c r="B8" t="s">
        <v>20</v>
      </c>
      <c r="C8" s="1">
        <v>900</v>
      </c>
      <c r="D8" s="7">
        <f t="shared" si="0"/>
        <v>2.0661157024793389E-2</v>
      </c>
      <c r="E8" s="12" t="s">
        <v>26</v>
      </c>
      <c r="F8" s="1">
        <v>20</v>
      </c>
      <c r="G8" s="1">
        <v>2000</v>
      </c>
      <c r="H8" s="7">
        <f>G8/(F8*3785)</f>
        <v>2.6420079260237782E-2</v>
      </c>
      <c r="I8" s="1">
        <v>121</v>
      </c>
      <c r="J8" s="14" t="s">
        <v>28</v>
      </c>
      <c r="K8" s="8">
        <f t="shared" si="1"/>
        <v>3.1968295904887718</v>
      </c>
      <c r="L8" s="18" t="str">
        <f t="shared" si="3"/>
        <v>g</v>
      </c>
      <c r="N8" s="8">
        <f>D8*F8*3785</f>
        <v>1564.0495867768595</v>
      </c>
      <c r="O8" s="8">
        <f>G8-N8</f>
        <v>435.95041322314046</v>
      </c>
      <c r="Q8" s="17">
        <v>2.5000000000000001E-3</v>
      </c>
      <c r="R8" s="6">
        <f>Q8*G8</f>
        <v>5</v>
      </c>
      <c r="T8" s="1">
        <v>2</v>
      </c>
      <c r="U8" s="16">
        <f t="shared" si="2"/>
        <v>6.3936591809775436</v>
      </c>
      <c r="V8" s="16" t="str">
        <f t="shared" si="4"/>
        <v>g</v>
      </c>
      <c r="X8" s="1">
        <v>50</v>
      </c>
      <c r="Y8" t="str">
        <f t="shared" ref="Y8:Y10" si="5">J8</f>
        <v>g</v>
      </c>
    </row>
    <row r="9" spans="1:25" x14ac:dyDescent="0.25">
      <c r="A9" t="s">
        <v>21</v>
      </c>
      <c r="B9" t="s">
        <v>23</v>
      </c>
      <c r="C9" s="1">
        <v>900</v>
      </c>
      <c r="D9" s="7">
        <f t="shared" si="0"/>
        <v>2.0661157024793389E-2</v>
      </c>
      <c r="E9" s="11" t="s">
        <v>25</v>
      </c>
      <c r="F9" s="1">
        <v>70</v>
      </c>
      <c r="G9" s="1">
        <v>7000</v>
      </c>
      <c r="H9" s="7">
        <f>G9/(F9*3785)</f>
        <v>2.6420079260237782E-2</v>
      </c>
      <c r="I9" s="1">
        <v>608</v>
      </c>
      <c r="J9" s="14" t="s">
        <v>27</v>
      </c>
      <c r="K9" s="8">
        <f t="shared" si="1"/>
        <v>16.063408190224571</v>
      </c>
      <c r="L9" s="18" t="str">
        <f t="shared" si="3"/>
        <v>ml</v>
      </c>
      <c r="N9" s="8">
        <f>D9*F9*3785</f>
        <v>5474.1735537190089</v>
      </c>
      <c r="O9" s="8">
        <f>G9-N9</f>
        <v>1525.8264462809911</v>
      </c>
      <c r="Q9" s="17">
        <v>2.5000000000000001E-3</v>
      </c>
      <c r="R9" s="6">
        <f>Q9*G9</f>
        <v>17.5</v>
      </c>
      <c r="T9" s="1">
        <v>3</v>
      </c>
      <c r="U9" s="16">
        <f t="shared" si="2"/>
        <v>48.190224570673713</v>
      </c>
      <c r="V9" s="16" t="str">
        <f t="shared" si="4"/>
        <v>ml</v>
      </c>
      <c r="X9" s="1">
        <v>250</v>
      </c>
      <c r="Y9" t="str">
        <f t="shared" si="5"/>
        <v>ml</v>
      </c>
    </row>
    <row r="10" spans="1:25" x14ac:dyDescent="0.25">
      <c r="A10" t="s">
        <v>30</v>
      </c>
      <c r="B10" t="s">
        <v>31</v>
      </c>
      <c r="C10" s="1">
        <v>900</v>
      </c>
      <c r="D10" s="7">
        <f t="shared" ref="D10" si="6">C10/43560</f>
        <v>2.0661157024793389E-2</v>
      </c>
      <c r="E10" s="12" t="s">
        <v>32</v>
      </c>
      <c r="F10" s="1">
        <v>20</v>
      </c>
      <c r="G10" s="1">
        <v>2000</v>
      </c>
      <c r="H10" s="7">
        <f>G10/(F10*3785)</f>
        <v>2.6420079260237782E-2</v>
      </c>
      <c r="I10" s="1">
        <v>136</v>
      </c>
      <c r="J10" s="14" t="s">
        <v>28</v>
      </c>
      <c r="K10" s="8">
        <f t="shared" ref="K10" si="7">I10*H10</f>
        <v>3.5931307793923382</v>
      </c>
      <c r="L10" s="18" t="str">
        <f t="shared" si="3"/>
        <v>g</v>
      </c>
      <c r="N10" s="8">
        <f>D10*F10*3785</f>
        <v>1564.0495867768595</v>
      </c>
      <c r="O10" s="8">
        <f>G10-N10</f>
        <v>435.95041322314046</v>
      </c>
      <c r="Q10" s="17">
        <v>2.5000000000000001E-3</v>
      </c>
      <c r="R10" s="6">
        <f>Q10*G10</f>
        <v>5</v>
      </c>
      <c r="T10" s="1">
        <v>3</v>
      </c>
      <c r="U10" s="16">
        <f t="shared" ref="U10" si="8">K10*T10</f>
        <v>10.779392338177015</v>
      </c>
      <c r="V10" s="16" t="str">
        <f t="shared" si="4"/>
        <v>g</v>
      </c>
      <c r="X10" s="1">
        <v>50</v>
      </c>
      <c r="Y10" t="str">
        <f t="shared" si="5"/>
        <v>g</v>
      </c>
    </row>
  </sheetData>
  <mergeCells count="4">
    <mergeCell ref="C4:D4"/>
    <mergeCell ref="Q4:R4"/>
    <mergeCell ref="X4:Y4"/>
    <mergeCell ref="X5:Y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California, Davis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KYSER</dc:creator>
  <cp:lastModifiedBy>Mika Pringle Tolson</cp:lastModifiedBy>
  <dcterms:created xsi:type="dcterms:W3CDTF">2019-07-18T22:07:43Z</dcterms:created>
  <dcterms:modified xsi:type="dcterms:W3CDTF">2020-02-28T18:55:32Z</dcterms:modified>
</cp:coreProperties>
</file>